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Бюджет 2023 доходы и расходы\Дума\Исполнение за 9 месяцев 2023\"/>
    </mc:Choice>
  </mc:AlternateContent>
  <bookViews>
    <workbookView xWindow="-120" yWindow="-120" windowWidth="29040" windowHeight="15990"/>
  </bookViews>
  <sheets>
    <sheet name="Бюджет" sheetId="2" r:id="rId1"/>
  </sheets>
  <definedNames>
    <definedName name="_xlnm._FilterDatabase" localSheetId="0" hidden="1">Бюджет!$A$6:$I$71</definedName>
    <definedName name="_xlnm.Print_Titles" localSheetId="0">Бюджет!$4:$5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69" i="2"/>
  <c r="G70" i="2"/>
  <c r="G71" i="2"/>
  <c r="I69" i="2"/>
  <c r="I70" i="2"/>
  <c r="H69" i="2"/>
  <c r="H70" i="2"/>
  <c r="D69" i="2"/>
  <c r="E69" i="2"/>
  <c r="F69" i="2"/>
  <c r="C69" i="2"/>
  <c r="D71" i="2"/>
  <c r="E71" i="2"/>
  <c r="F71" i="2"/>
  <c r="D64" i="2"/>
  <c r="E64" i="2"/>
  <c r="F64" i="2"/>
  <c r="D57" i="2"/>
  <c r="E57" i="2"/>
  <c r="F57" i="2"/>
  <c r="D54" i="2"/>
  <c r="E54" i="2"/>
  <c r="F54" i="2"/>
  <c r="D49" i="2"/>
  <c r="E49" i="2"/>
  <c r="F49" i="2"/>
  <c r="D47" i="2"/>
  <c r="E47" i="2"/>
  <c r="F47" i="2"/>
  <c r="D45" i="2"/>
  <c r="E45" i="2"/>
  <c r="F45" i="2"/>
  <c r="D41" i="2"/>
  <c r="E41" i="2"/>
  <c r="F41" i="2"/>
  <c r="D35" i="2"/>
  <c r="E35" i="2"/>
  <c r="F35" i="2"/>
  <c r="D30" i="2"/>
  <c r="E30" i="2"/>
  <c r="F30" i="2"/>
  <c r="D26" i="2"/>
  <c r="E26" i="2"/>
  <c r="F26" i="2"/>
  <c r="D21" i="2"/>
  <c r="E21" i="2"/>
  <c r="F21" i="2"/>
  <c r="D17" i="2"/>
  <c r="E17" i="2"/>
  <c r="F17" i="2"/>
  <c r="D13" i="2"/>
  <c r="E13" i="2"/>
  <c r="F13" i="2"/>
  <c r="D7" i="2"/>
  <c r="E7" i="2"/>
  <c r="F7" i="2"/>
  <c r="G63" i="2"/>
  <c r="C7" i="2"/>
  <c r="H12" i="2"/>
  <c r="I12" i="2"/>
  <c r="C54" i="2"/>
  <c r="I27" i="2" l="1"/>
  <c r="I29" i="2"/>
  <c r="C64" i="2"/>
  <c r="C57" i="2"/>
  <c r="C49" i="2"/>
  <c r="C47" i="2"/>
  <c r="C45" i="2"/>
  <c r="C41" i="2"/>
  <c r="C35" i="2"/>
  <c r="C30" i="2"/>
  <c r="C26" i="2"/>
  <c r="C21" i="2"/>
  <c r="C17" i="2"/>
  <c r="C13" i="2"/>
  <c r="C71" i="2" l="1"/>
  <c r="I71" i="2" s="1"/>
  <c r="G8" i="2"/>
  <c r="H8" i="2"/>
  <c r="G9" i="2"/>
  <c r="H9" i="2"/>
  <c r="G10" i="2"/>
  <c r="H10" i="2"/>
  <c r="G11" i="2"/>
  <c r="H11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H63" i="2"/>
  <c r="G64" i="2"/>
  <c r="H64" i="2"/>
  <c r="G65" i="2"/>
  <c r="H65" i="2"/>
  <c r="G66" i="2"/>
  <c r="H66" i="2"/>
  <c r="G67" i="2"/>
  <c r="H67" i="2"/>
  <c r="G68" i="2"/>
  <c r="H68" i="2"/>
  <c r="H71" i="2"/>
  <c r="G7" i="2"/>
  <c r="H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8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7" i="2"/>
</calcChain>
</file>

<file path=xl/sharedStrings.xml><?xml version="1.0" encoding="utf-8"?>
<sst xmlns="http://schemas.openxmlformats.org/spreadsheetml/2006/main" count="141" uniqueCount="141">
  <si>
    <t>22.2.00.00000</t>
  </si>
  <si>
    <t>Подпрограмма «Управление муниципальными финансами в Нижневартовском районе»</t>
  </si>
  <si>
    <t>22.1.00.00000</t>
  </si>
  <si>
    <t>22.0.00.00000</t>
  </si>
  <si>
    <t>20.0.00.00000</t>
  </si>
  <si>
    <t>19.3.00.00000</t>
  </si>
  <si>
    <t>Подпрограмма " Организация деятельности  муниципального бюджетного учреждения Нижневартовского района «Управление имущественными и земельными ресурсами"</t>
  </si>
  <si>
    <t>19.2.00.00000</t>
  </si>
  <si>
    <t>Подпрограмма "Развитие земельных и имущественных  отношений на территории Нижневартовского района"</t>
  </si>
  <si>
    <t>19.1.00.00000</t>
  </si>
  <si>
    <t>Подпрограмма "Обеспечение страховой защиты имущества Нижневартовского района"</t>
  </si>
  <si>
    <t>19.0.00.00000</t>
  </si>
  <si>
    <t>18.0.00.00000</t>
  </si>
  <si>
    <t>Подпрограмма "Осуществление материально-технического обеспечения деятельности органов местного самоуправления"</t>
  </si>
  <si>
    <t>17.1.00.00000</t>
  </si>
  <si>
    <t>Подпрограмма "Поддержка социально ориентированных некоммерческих организаций"</t>
  </si>
  <si>
    <t>17.0.00.00000</t>
  </si>
  <si>
    <t>16.3.00.00000</t>
  </si>
  <si>
    <t>16.2.00.00000</t>
  </si>
  <si>
    <t>Подпрограмма "Транспортные услуги межпоселенческого характера и связь"</t>
  </si>
  <si>
    <t>16.1.00.00000</t>
  </si>
  <si>
    <t>Подпрограмма "Автомобильные дороги"</t>
  </si>
  <si>
    <t>16.0.00.00000</t>
  </si>
  <si>
    <t>15.0.00.00000</t>
  </si>
  <si>
    <t>13.0.00.00000</t>
  </si>
  <si>
    <t>12.3.00.00000</t>
  </si>
  <si>
    <t>Подпрограмма «Создание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ситуациям»</t>
  </si>
  <si>
    <t>12.2.00.00000</t>
  </si>
  <si>
    <t>Подпрограмма "Организация и обеспечение мероприятий в сфере гражданской обороны, защиты населения и территории района от чрезвычайных ситуаций"</t>
  </si>
  <si>
    <t>12.1.00.00000</t>
  </si>
  <si>
    <t>Подпрограмма "Укрепление пожарной безопасности в районе"</t>
  </si>
  <si>
    <t>12.0.00.00000</t>
  </si>
  <si>
    <t>11.0.00.00000</t>
  </si>
  <si>
    <t xml:space="preserve">Подпрограмма "Формирование комфортной городской среды" </t>
  </si>
  <si>
    <t>10.5.00.00000</t>
  </si>
  <si>
    <t xml:space="preserve">Подпрограмма "Обеспечение равных прав потребителей на получение энергетических ресурсов" </t>
  </si>
  <si>
    <t>10.1.00.00000</t>
  </si>
  <si>
    <t xml:space="preserve">Подпрограмма "Создание условий для обеспечения качественными коммунальными услугами" </t>
  </si>
  <si>
    <t>10.0.00.00000</t>
  </si>
  <si>
    <t>09.3.00.00000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</si>
  <si>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</si>
  <si>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09.2.00.00000</t>
  </si>
  <si>
    <t>Подпрограмма "Содействие развитию жилищного строительства"</t>
  </si>
  <si>
    <t>09.1.00.00000</t>
  </si>
  <si>
    <t xml:space="preserve">Подпрограмма "Градостроительная деятельность" </t>
  </si>
  <si>
    <t>09.0.00.00000</t>
  </si>
  <si>
    <t>08.0.00.00000</t>
  </si>
  <si>
    <t>07.2.00.00000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</si>
  <si>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</si>
  <si>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07.1.00.00000</t>
  </si>
  <si>
    <t>Подпрограмма  «Развитие малого и среднего предпринимательства в Нижневартовском районе»</t>
  </si>
  <si>
    <t>07.0.00.00000</t>
  </si>
  <si>
    <t>06.0.00.00000</t>
  </si>
  <si>
    <t>05.2.00.00000</t>
  </si>
  <si>
    <t>Подпрограмма "Укрепление единого пространства в районе"</t>
  </si>
  <si>
    <t>05.1.00.00000</t>
  </si>
  <si>
    <t>Подпрограмма "Обеспечение прав граждан на доступ к культурным ценностям и информации"</t>
  </si>
  <si>
    <t>05.0.00.00000</t>
  </si>
  <si>
    <t>03.2.00.00000</t>
  </si>
  <si>
    <t xml:space="preserve">Подпрограмма "Доступная среда в Нижневартовском районе" </t>
  </si>
  <si>
    <t>03.1.00.00000</t>
  </si>
  <si>
    <t xml:space="preserve">Подпрограмма  "Социальная поддержка жителей Нижневартовского района" </t>
  </si>
  <si>
    <t>03.0.00.00000</t>
  </si>
  <si>
    <t>01.5.00.00000</t>
  </si>
  <si>
    <t xml:space="preserve">Подпрограмма  "Молодежь Нижневартовского района" </t>
  </si>
  <si>
    <t>01.4.00.00000</t>
  </si>
  <si>
    <t>Подпрограмма  "Организация в каникулярное время отдыха, оздоровления, занятости детей, подростков и молодежи района"</t>
  </si>
  <si>
    <t>01.3.00.00000</t>
  </si>
  <si>
    <t>Подпрограмма "Комплексные меры профилактики наркомании и алкоголизма среди детей, подростков и молодежи"</t>
  </si>
  <si>
    <t>01.1.00.00000</t>
  </si>
  <si>
    <t>Подпрограмма "Развитие дошкольного, общего образования и дополнительного образования детей"</t>
  </si>
  <si>
    <t>01.0.00.00000</t>
  </si>
  <si>
    <t>Наименование</t>
  </si>
  <si>
    <t>(тыс. рублей)</t>
  </si>
  <si>
    <t xml:space="preserve"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 </t>
  </si>
  <si>
    <t>ИТОГО по муниципальным программам</t>
  </si>
  <si>
    <t>Код целевой статьи расходов бюджета</t>
  </si>
  <si>
    <t xml:space="preserve">Подпрограмма «Приобретение автотранспорта и специальной техники в собственность района» </t>
  </si>
  <si>
    <t>Уточненный план</t>
  </si>
  <si>
    <t>Утвержденный план</t>
  </si>
  <si>
    <t>% исполнения к уточненному плану</t>
  </si>
  <si>
    <t>1. Муниципальная программа "Развитие образования в Нижневартовском районе"</t>
  </si>
  <si>
    <t>2. Муниципальная программа "Социальная поддержка жителей Нижневартовского района"</t>
  </si>
  <si>
    <t>3. Муниципальная программа  «Культурное пространство Нижневартовского района»</t>
  </si>
  <si>
    <t>5. 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</si>
  <si>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6. Муниципальная программа "Устойчивое развитие коренных малочисленных народов Севера в Нижневартовском районе"</t>
  </si>
  <si>
    <t xml:space="preserve">7. Муниципальная программа «Развитие жилищной сферы в Нижневартовском районе»  </t>
  </si>
  <si>
    <t>8. Муниципальная программа  «Жилищно-коммунальный комплекс и городская среда в Нижневартовском районе»</t>
  </si>
  <si>
    <t>9. Муниципальная программа  "Профилактика правонарушений в сфере общественного порядка в Нижневартовском районе"</t>
  </si>
  <si>
    <t xml:space="preserve">10. Муниципальная программа "Безопасность жизнедеятельности в Нижневартовском районе" </t>
  </si>
  <si>
    <t>11. Муниципальная программа "Обеспечение экологической безопасности в Нижневартовском районе"</t>
  </si>
  <si>
    <t>12. Муниципальная программа "Информационное общество Нижневартовского района"</t>
  </si>
  <si>
    <t>13. Муниципальная программа "Развитие транспортной системы Нижневартовского района"</t>
  </si>
  <si>
    <t>14. Муниципальная программа "Развитие гражданского общества Нижневартовского района"</t>
  </si>
  <si>
    <t>15. Муниципальная 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</si>
  <si>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16. Муниципальная программа "Управление муниципальным имуществом Нижневартовского района"</t>
  </si>
  <si>
    <t>17. Муниципальная программа "Развитие муниципальной службы в Нижневартовском районе"</t>
  </si>
  <si>
    <t>18. Муниципальная программа «Управление в сфере муниципальных финансов в Нижневартовском районе»</t>
  </si>
  <si>
    <t>07.3.00.00000</t>
  </si>
  <si>
    <t>Подпрограмма «Защита прав потребителей в Нижневартовском районе»</t>
  </si>
  <si>
    <t>% исполнения к утвержденному плану</t>
  </si>
  <si>
    <t>10.2.00.00000</t>
  </si>
  <si>
    <t>19. Муниципальная программа "Строительство (реконструкция), капитальный и текущий ремонт объектов Нижневартовского района"</t>
  </si>
  <si>
    <t>23.0.00.00000</t>
  </si>
  <si>
    <t>23.1.00.00000</t>
  </si>
  <si>
    <t>23.2.00.00000</t>
  </si>
  <si>
    <t>23.3.00.00000</t>
  </si>
  <si>
    <t>23.4.00.00000</t>
  </si>
  <si>
    <t>23.5.00.00000</t>
  </si>
  <si>
    <t>23.6.00.00000</t>
  </si>
  <si>
    <t>Подпрограмма "Строительство (реконструкция), капитальный и текущий ремонт объектов образования"</t>
  </si>
  <si>
    <t>Подпрограмма "Строительство (реконструкция), капитальный и текущий ремонт объектов культуры"</t>
  </si>
  <si>
    <t>Подпрограмма "Строительство (реконструкция), капитальный и текущий ремонт объектов физической культуры и спорта"</t>
  </si>
  <si>
    <t>Подпрограмма "Строительство (реконструкция), капитальный и текущий ремонт объектов административного назначения"</t>
  </si>
  <si>
    <t>Подпрограмма "Строительство (реконструкция), капитальный и текущий ремонт объектов жилищного хозяйства"</t>
  </si>
  <si>
    <t>Подпрограмма "Создание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района"</t>
  </si>
  <si>
    <t>24.0.00.00000</t>
  </si>
  <si>
    <t>24.1.00.00000</t>
  </si>
  <si>
    <t>24.2.00.00000</t>
  </si>
  <si>
    <t>24.3.00.00000</t>
  </si>
  <si>
    <t>Подпрограмма "Обеспечение деятельности органов местного самоуправления Нижневартовского района"</t>
  </si>
  <si>
    <t>Подпрограмма "Поддержка средств массовой информации"</t>
  </si>
  <si>
    <t>4. Муниципальная программа «Развитие физической культуры и спорта в Нижневартовском районе»</t>
  </si>
  <si>
    <t>Подпрограмма "Профилактика терроризма и экстремизма, укрепление межнационального и межконфессионального согласия в Нижневартовском районе"</t>
  </si>
  <si>
    <t>18.2.00.00000</t>
  </si>
  <si>
    <t>Подпрограмма "Социальные гарантии по предоставлению детям-сиротам и детям, оставшимся без попечения родителей ,лицам из их  числа , жилых помещений"</t>
  </si>
  <si>
    <t>03.3.00.00000</t>
  </si>
  <si>
    <t>25.0.00.00000</t>
  </si>
  <si>
    <t>Темп роста (2023/2022), %</t>
  </si>
  <si>
    <t>2023 год</t>
  </si>
  <si>
    <t>20. Муниципальная программа "Повышение эффективности управления Нижневартовским районом"</t>
  </si>
  <si>
    <t>21. Муниципальная программа "Чистая вода в Нижневартовском районе"</t>
  </si>
  <si>
    <t>Сведения об исполнении бюджета Нижневартовского района за 9 месяцев 2023 года по расходам в разрезе муниципальных программ в сравнении с  запланированными бюджетными ассигнованиями, в сравнении с соответствующим периодом 2022 года</t>
  </si>
  <si>
    <t xml:space="preserve">Исполнено за 9 месяцев 2022 года </t>
  </si>
  <si>
    <t>Исполнено за 9 месяцев</t>
  </si>
  <si>
    <t>Подпрограмма «Военно-патриотическое воспитание детей и молодежи Нижневартовского района»</t>
  </si>
  <si>
    <t>01.6.00.00000</t>
  </si>
  <si>
    <t>22. Непрограммные направления деятельности</t>
  </si>
  <si>
    <t>Непрограммное направление деятельности "Иные межбюджетные трансферты за счет бюджетных ассигнований резервного фонда Правительства Ханты-Мансийского автономного округа – Югры, за исключением иных межбюджетных трансфертов на реализацию наказов избирателей депутатам Думы Ханты-Мансийского автономного округа – Югры"</t>
  </si>
  <si>
    <t>70.0.00.00000</t>
  </si>
  <si>
    <t>70.1.00.00000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</si>
</sst>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00000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32">
    <xf numFmtId="0" fontId="0" fillId="0" borderId="0" xfId="0"/>
    <xf numFmtId="0" fontId="4" fillId="2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ill="1"/>
    <xf numFmtId="0" fontId="5" fillId="2" borderId="2" xfId="2" applyFont="1" applyFill="1" applyBorder="1" applyAlignment="1" applyProtection="1">
      <alignment vertical="center" wrapText="1"/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1" fillId="2" borderId="0" xfId="1" applyFill="1"/>
    <xf numFmtId="0" fontId="3" fillId="2" borderId="0" xfId="1" applyFont="1" applyFill="1"/>
    <xf numFmtId="164" fontId="7" fillId="3" borderId="1" xfId="1" applyNumberFormat="1" applyFont="1" applyFill="1" applyBorder="1" applyAlignment="1" applyProtection="1">
      <alignment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5" fontId="2" fillId="2" borderId="1" xfId="1" applyNumberFormat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Protection="1">
      <protection hidden="1"/>
    </xf>
    <xf numFmtId="0" fontId="1" fillId="4" borderId="1" xfId="1" applyFill="1" applyBorder="1" applyProtection="1">
      <protection hidden="1"/>
    </xf>
    <xf numFmtId="0" fontId="6" fillId="2" borderId="2" xfId="2" applyFont="1" applyFill="1" applyBorder="1" applyAlignment="1">
      <alignment vertical="center" wrapText="1"/>
    </xf>
    <xf numFmtId="0" fontId="1" fillId="2" borderId="0" xfId="1" applyFill="1" applyAlignment="1">
      <alignment wrapText="1"/>
    </xf>
    <xf numFmtId="166" fontId="7" fillId="3" borderId="1" xfId="1" applyNumberFormat="1" applyFont="1" applyFill="1" applyBorder="1" applyAlignment="1" applyProtection="1">
      <alignment horizontal="right"/>
      <protection hidden="1"/>
    </xf>
    <xf numFmtId="166" fontId="2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2" applyFont="1" applyFill="1" applyAlignment="1">
      <alignment vertical="center" wrapText="1"/>
    </xf>
    <xf numFmtId="4" fontId="1" fillId="2" borderId="0" xfId="1" applyNumberFormat="1" applyFill="1"/>
    <xf numFmtId="0" fontId="1" fillId="2" borderId="0" xfId="2" applyFont="1" applyFill="1"/>
    <xf numFmtId="166" fontId="7" fillId="3" borderId="1" xfId="1" applyNumberFormat="1" applyFont="1" applyFill="1" applyBorder="1" applyProtection="1">
      <protection hidden="1"/>
    </xf>
    <xf numFmtId="166" fontId="7" fillId="4" borderId="1" xfId="1" applyNumberFormat="1" applyFont="1" applyFill="1" applyBorder="1" applyAlignment="1" applyProtection="1">
      <alignment horizontal="right"/>
      <protection hidden="1"/>
    </xf>
    <xf numFmtId="0" fontId="8" fillId="2" borderId="0" xfId="2" applyFont="1" applyFill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6" fillId="2" borderId="3" xfId="2" applyFont="1" applyFill="1" applyBorder="1" applyAlignment="1" applyProtection="1">
      <alignment horizontal="center" vertical="center" wrapText="1"/>
      <protection hidden="1"/>
    </xf>
    <xf numFmtId="0" fontId="6" fillId="2" borderId="4" xfId="2" applyFont="1" applyFill="1" applyBorder="1" applyAlignment="1" applyProtection="1">
      <alignment horizontal="center" vertical="center" wrapText="1"/>
      <protection hidden="1"/>
    </xf>
    <xf numFmtId="0" fontId="6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8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  <xf numFmtId="164" fontId="2" fillId="3" borderId="1" xfId="1" applyNumberFormat="1" applyFont="1" applyFill="1" applyBorder="1" applyAlignment="1" applyProtection="1">
      <alignment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I16" sqref="I16"/>
    </sheetView>
  </sheetViews>
  <sheetFormatPr defaultColWidth="9.140625" defaultRowHeight="12.75" x14ac:dyDescent="0.2"/>
  <cols>
    <col min="1" max="1" width="53.7109375" style="6" customWidth="1"/>
    <col min="2" max="2" width="15.7109375" style="6" customWidth="1"/>
    <col min="3" max="3" width="15.5703125" style="6" customWidth="1"/>
    <col min="4" max="4" width="15.42578125" style="6" customWidth="1"/>
    <col min="5" max="5" width="14.42578125" style="6" customWidth="1"/>
    <col min="6" max="7" width="15.140625" style="6" customWidth="1"/>
    <col min="8" max="8" width="14.5703125" style="6" customWidth="1"/>
    <col min="9" max="9" width="13.42578125" style="6" customWidth="1"/>
    <col min="10" max="219" width="9.140625" style="6" customWidth="1"/>
    <col min="220" max="16384" width="9.140625" style="6"/>
  </cols>
  <sheetData>
    <row r="1" spans="1:10" s="3" customFormat="1" ht="15.75" x14ac:dyDescent="0.2">
      <c r="A1" s="1"/>
      <c r="B1" s="2"/>
      <c r="C1" s="2"/>
      <c r="D1" s="2"/>
      <c r="E1" s="2"/>
      <c r="F1" s="2"/>
      <c r="G1" s="2"/>
      <c r="H1" s="2"/>
      <c r="I1" s="2"/>
    </row>
    <row r="2" spans="1:10" s="3" customFormat="1" ht="33.75" customHeight="1" x14ac:dyDescent="0.2">
      <c r="A2" s="23" t="s">
        <v>132</v>
      </c>
      <c r="B2" s="23"/>
      <c r="C2" s="23"/>
      <c r="D2" s="23"/>
      <c r="E2" s="23"/>
      <c r="F2" s="23"/>
      <c r="G2" s="23"/>
      <c r="H2" s="23"/>
      <c r="I2" s="23"/>
    </row>
    <row r="3" spans="1:10" s="3" customFormat="1" ht="15.75" x14ac:dyDescent="0.2">
      <c r="A3" s="4"/>
      <c r="B3" s="4"/>
      <c r="G3" s="20"/>
      <c r="H3" s="20"/>
      <c r="I3" s="14" t="s">
        <v>73</v>
      </c>
      <c r="J3" s="18"/>
    </row>
    <row r="4" spans="1:10" s="3" customFormat="1" x14ac:dyDescent="0.2">
      <c r="A4" s="24" t="s">
        <v>72</v>
      </c>
      <c r="B4" s="26" t="s">
        <v>76</v>
      </c>
      <c r="C4" s="24" t="s">
        <v>133</v>
      </c>
      <c r="D4" s="28" t="s">
        <v>129</v>
      </c>
      <c r="E4" s="29"/>
      <c r="F4" s="30"/>
      <c r="G4" s="24" t="s">
        <v>100</v>
      </c>
      <c r="H4" s="24" t="s">
        <v>80</v>
      </c>
      <c r="I4" s="24" t="s">
        <v>128</v>
      </c>
    </row>
    <row r="5" spans="1:10" s="3" customFormat="1" ht="25.5" x14ac:dyDescent="0.2">
      <c r="A5" s="25"/>
      <c r="B5" s="27"/>
      <c r="C5" s="25"/>
      <c r="D5" s="5" t="s">
        <v>79</v>
      </c>
      <c r="E5" s="5" t="s">
        <v>78</v>
      </c>
      <c r="F5" s="5" t="s">
        <v>134</v>
      </c>
      <c r="G5" s="25"/>
      <c r="H5" s="25"/>
      <c r="I5" s="25"/>
    </row>
    <row r="6" spans="1:10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10" ht="25.5" x14ac:dyDescent="0.2">
      <c r="A7" s="8" t="s">
        <v>81</v>
      </c>
      <c r="B7" s="9" t="s">
        <v>71</v>
      </c>
      <c r="C7" s="16">
        <f>C8+C9+C10+C11+C12</f>
        <v>1555166.00954</v>
      </c>
      <c r="D7" s="16">
        <f t="shared" ref="D7:F7" si="0">D8+D9+D10+D11+D12</f>
        <v>2034429.7000000002</v>
      </c>
      <c r="E7" s="16">
        <f t="shared" si="0"/>
        <v>2114328.67</v>
      </c>
      <c r="F7" s="16">
        <f t="shared" si="0"/>
        <v>1456191.3209999998</v>
      </c>
      <c r="G7" s="16">
        <f>IF(D7&gt;0,F7/D7*100,"")</f>
        <v>71.577372322081203</v>
      </c>
      <c r="H7" s="16">
        <f>IF(E7&gt;0,F7/E7*100,"")</f>
        <v>68.872514555648522</v>
      </c>
      <c r="I7" s="16">
        <f>IF(C7&gt;0,F7/C7*100,"")</f>
        <v>93.635747699419198</v>
      </c>
    </row>
    <row r="8" spans="1:10" ht="22.5" x14ac:dyDescent="0.2">
      <c r="A8" s="10" t="s">
        <v>70</v>
      </c>
      <c r="B8" s="11" t="s">
        <v>69</v>
      </c>
      <c r="C8" s="17">
        <v>1531282.3797800001</v>
      </c>
      <c r="D8" s="17">
        <v>1995858.61</v>
      </c>
      <c r="E8" s="17">
        <v>2076534.675</v>
      </c>
      <c r="F8" s="17">
        <v>1427150.64</v>
      </c>
      <c r="G8" s="17">
        <f t="shared" ref="G8:G71" si="1">IF(D8&gt;0,F8/D8*100,"")</f>
        <v>71.505598284840417</v>
      </c>
      <c r="H8" s="17">
        <f t="shared" ref="H8:H71" si="2">IF(E8&gt;0,F8/E8*100,"")</f>
        <v>68.72751306211633</v>
      </c>
      <c r="I8" s="17">
        <f t="shared" ref="I8:I71" si="3">IF(C8&gt;0,F8/C8*100,"")</f>
        <v>93.199703650024318</v>
      </c>
    </row>
    <row r="9" spans="1:10" ht="22.5" x14ac:dyDescent="0.2">
      <c r="A9" s="10" t="s">
        <v>68</v>
      </c>
      <c r="B9" s="11" t="s">
        <v>67</v>
      </c>
      <c r="C9" s="17">
        <v>85</v>
      </c>
      <c r="D9" s="17">
        <v>150</v>
      </c>
      <c r="E9" s="17">
        <v>150</v>
      </c>
      <c r="F9" s="17">
        <v>100</v>
      </c>
      <c r="G9" s="17">
        <f t="shared" si="1"/>
        <v>66.666666666666657</v>
      </c>
      <c r="H9" s="17">
        <f t="shared" si="2"/>
        <v>66.666666666666657</v>
      </c>
      <c r="I9" s="17">
        <f t="shared" si="3"/>
        <v>117.64705882352942</v>
      </c>
    </row>
    <row r="10" spans="1:10" ht="22.5" x14ac:dyDescent="0.2">
      <c r="A10" s="10" t="s">
        <v>66</v>
      </c>
      <c r="B10" s="11" t="s">
        <v>65</v>
      </c>
      <c r="C10" s="17">
        <v>17752.98288</v>
      </c>
      <c r="D10" s="17">
        <v>31816.05</v>
      </c>
      <c r="E10" s="17">
        <v>30157.278999999999</v>
      </c>
      <c r="F10" s="17">
        <v>22810.471000000001</v>
      </c>
      <c r="G10" s="17">
        <f t="shared" si="1"/>
        <v>71.694855269588786</v>
      </c>
      <c r="H10" s="17">
        <f t="shared" si="2"/>
        <v>75.638359150372963</v>
      </c>
      <c r="I10" s="17">
        <f t="shared" si="3"/>
        <v>128.48810340316174</v>
      </c>
    </row>
    <row r="11" spans="1:10" x14ac:dyDescent="0.2">
      <c r="A11" s="10" t="s">
        <v>64</v>
      </c>
      <c r="B11" s="11" t="s">
        <v>63</v>
      </c>
      <c r="C11" s="17">
        <v>6045.6468800000002</v>
      </c>
      <c r="D11" s="17">
        <v>6605.04</v>
      </c>
      <c r="E11" s="17">
        <v>7161.7160000000003</v>
      </c>
      <c r="F11" s="17">
        <v>6130.21</v>
      </c>
      <c r="G11" s="17">
        <f t="shared" si="1"/>
        <v>92.811095769291327</v>
      </c>
      <c r="H11" s="17">
        <f t="shared" si="2"/>
        <v>85.596943525825381</v>
      </c>
      <c r="I11" s="17">
        <f t="shared" si="3"/>
        <v>101.39874395045712</v>
      </c>
    </row>
    <row r="12" spans="1:10" ht="22.5" x14ac:dyDescent="0.2">
      <c r="A12" s="10" t="s">
        <v>135</v>
      </c>
      <c r="B12" s="11" t="s">
        <v>136</v>
      </c>
      <c r="C12" s="17">
        <v>0</v>
      </c>
      <c r="D12" s="17">
        <v>0</v>
      </c>
      <c r="E12" s="17">
        <v>325</v>
      </c>
      <c r="F12" s="17">
        <v>0</v>
      </c>
      <c r="G12" s="17" t="str">
        <f t="shared" si="1"/>
        <v/>
      </c>
      <c r="H12" s="17">
        <f t="shared" si="2"/>
        <v>0</v>
      </c>
      <c r="I12" s="17" t="str">
        <f t="shared" si="3"/>
        <v/>
      </c>
    </row>
    <row r="13" spans="1:10" ht="25.5" x14ac:dyDescent="0.2">
      <c r="A13" s="8" t="s">
        <v>82</v>
      </c>
      <c r="B13" s="9" t="s">
        <v>62</v>
      </c>
      <c r="C13" s="16">
        <f t="shared" ref="C13:F13" si="4">C14+C15+C16</f>
        <v>33266.94311</v>
      </c>
      <c r="D13" s="16">
        <f t="shared" si="4"/>
        <v>37887.5</v>
      </c>
      <c r="E13" s="16">
        <f t="shared" si="4"/>
        <v>41075.885840000003</v>
      </c>
      <c r="F13" s="16">
        <f t="shared" si="4"/>
        <v>31345.808000000001</v>
      </c>
      <c r="G13" s="16">
        <f t="shared" si="1"/>
        <v>82.733904322005941</v>
      </c>
      <c r="H13" s="16">
        <f t="shared" si="2"/>
        <v>76.311946435188545</v>
      </c>
      <c r="I13" s="16">
        <f t="shared" si="3"/>
        <v>94.225092748535374</v>
      </c>
    </row>
    <row r="14" spans="1:10" ht="22.5" x14ac:dyDescent="0.2">
      <c r="A14" s="10" t="s">
        <v>61</v>
      </c>
      <c r="B14" s="11" t="s">
        <v>60</v>
      </c>
      <c r="C14" s="17">
        <v>33016.94311</v>
      </c>
      <c r="D14" s="17">
        <v>37637.5</v>
      </c>
      <c r="E14" s="17">
        <v>40392.703840000002</v>
      </c>
      <c r="F14" s="17">
        <v>31095.808000000001</v>
      </c>
      <c r="G14" s="17">
        <f t="shared" si="1"/>
        <v>82.619217535702433</v>
      </c>
      <c r="H14" s="17">
        <f t="shared" si="2"/>
        <v>76.983724890450418</v>
      </c>
      <c r="I14" s="17">
        <f t="shared" si="3"/>
        <v>94.181365901744741</v>
      </c>
    </row>
    <row r="15" spans="1:10" x14ac:dyDescent="0.2">
      <c r="A15" s="10" t="s">
        <v>59</v>
      </c>
      <c r="B15" s="11" t="s">
        <v>58</v>
      </c>
      <c r="C15" s="17">
        <v>250</v>
      </c>
      <c r="D15" s="17">
        <v>250</v>
      </c>
      <c r="E15" s="17">
        <v>683.18200000000002</v>
      </c>
      <c r="F15" s="17">
        <v>250</v>
      </c>
      <c r="G15" s="17">
        <f t="shared" si="1"/>
        <v>100</v>
      </c>
      <c r="H15" s="17">
        <f t="shared" si="2"/>
        <v>36.593469968471062</v>
      </c>
      <c r="I15" s="17">
        <f t="shared" si="3"/>
        <v>100</v>
      </c>
    </row>
    <row r="16" spans="1:10" ht="33.75" x14ac:dyDescent="0.2">
      <c r="A16" s="10" t="s">
        <v>125</v>
      </c>
      <c r="B16" s="11" t="s">
        <v>126</v>
      </c>
      <c r="C16" s="17">
        <v>0</v>
      </c>
      <c r="D16" s="17">
        <v>0</v>
      </c>
      <c r="E16" s="17">
        <v>0</v>
      </c>
      <c r="F16" s="17">
        <v>0</v>
      </c>
      <c r="G16" s="17" t="str">
        <f t="shared" si="1"/>
        <v/>
      </c>
      <c r="H16" s="17" t="str">
        <f t="shared" si="2"/>
        <v/>
      </c>
      <c r="I16" s="17" t="str">
        <f t="shared" si="3"/>
        <v/>
      </c>
    </row>
    <row r="17" spans="1:9" ht="25.5" x14ac:dyDescent="0.2">
      <c r="A17" s="8" t="s">
        <v>83</v>
      </c>
      <c r="B17" s="9" t="s">
        <v>57</v>
      </c>
      <c r="C17" s="16">
        <f t="shared" ref="C17:F17" si="5">C18+C19</f>
        <v>290877.40964000003</v>
      </c>
      <c r="D17" s="16">
        <f t="shared" si="5"/>
        <v>374617.46</v>
      </c>
      <c r="E17" s="16">
        <f t="shared" si="5"/>
        <v>397157.95</v>
      </c>
      <c r="F17" s="16">
        <f t="shared" si="5"/>
        <v>305060.75534999999</v>
      </c>
      <c r="G17" s="16">
        <f t="shared" si="1"/>
        <v>81.432604702941489</v>
      </c>
      <c r="H17" s="16">
        <f t="shared" si="2"/>
        <v>76.810940168766606</v>
      </c>
      <c r="I17" s="16">
        <f t="shared" si="3"/>
        <v>104.87605611159483</v>
      </c>
    </row>
    <row r="18" spans="1:9" ht="22.5" x14ac:dyDescent="0.2">
      <c r="A18" s="10" t="s">
        <v>56</v>
      </c>
      <c r="B18" s="11" t="s">
        <v>55</v>
      </c>
      <c r="C18" s="17">
        <v>4379.6374999999998</v>
      </c>
      <c r="D18" s="17">
        <v>4887</v>
      </c>
      <c r="E18" s="17">
        <v>10844.302</v>
      </c>
      <c r="F18" s="17">
        <v>8103.857</v>
      </c>
      <c r="G18" s="17">
        <f t="shared" si="1"/>
        <v>165.82478002864741</v>
      </c>
      <c r="H18" s="17">
        <f t="shared" si="2"/>
        <v>74.729171135219218</v>
      </c>
      <c r="I18" s="17">
        <f t="shared" si="3"/>
        <v>185.03488016987708</v>
      </c>
    </row>
    <row r="19" spans="1:9" x14ac:dyDescent="0.2">
      <c r="A19" s="10" t="s">
        <v>54</v>
      </c>
      <c r="B19" s="11" t="s">
        <v>53</v>
      </c>
      <c r="C19" s="17">
        <v>286497.77214000002</v>
      </c>
      <c r="D19" s="17">
        <v>369730.46</v>
      </c>
      <c r="E19" s="17">
        <v>386313.64799999999</v>
      </c>
      <c r="F19" s="17">
        <v>296956.89834999997</v>
      </c>
      <c r="G19" s="17">
        <f t="shared" si="1"/>
        <v>80.317131120330188</v>
      </c>
      <c r="H19" s="17">
        <f t="shared" si="2"/>
        <v>76.869378000851782</v>
      </c>
      <c r="I19" s="17">
        <f t="shared" si="3"/>
        <v>103.6506832607721</v>
      </c>
    </row>
    <row r="20" spans="1:9" ht="25.5" x14ac:dyDescent="0.2">
      <c r="A20" s="8" t="s">
        <v>122</v>
      </c>
      <c r="B20" s="9" t="s">
        <v>52</v>
      </c>
      <c r="C20" s="16">
        <v>149596.39499</v>
      </c>
      <c r="D20" s="16">
        <v>190147.4</v>
      </c>
      <c r="E20" s="16">
        <v>198716.1</v>
      </c>
      <c r="F20" s="16">
        <v>156291.62143</v>
      </c>
      <c r="G20" s="16">
        <f t="shared" si="1"/>
        <v>82.194982119134949</v>
      </c>
      <c r="H20" s="16">
        <f t="shared" si="2"/>
        <v>78.650708941047057</v>
      </c>
      <c r="I20" s="16">
        <f t="shared" si="3"/>
        <v>104.47552659303558</v>
      </c>
    </row>
    <row r="21" spans="1:9" ht="63.75" x14ac:dyDescent="0.2">
      <c r="A21" s="8" t="s">
        <v>84</v>
      </c>
      <c r="B21" s="9" t="s">
        <v>51</v>
      </c>
      <c r="C21" s="16">
        <f>C22+C23+C24</f>
        <v>84668.964970000001</v>
      </c>
      <c r="D21" s="16">
        <f t="shared" ref="D21:F21" si="6">D22+D23+D24</f>
        <v>69630.8</v>
      </c>
      <c r="E21" s="16">
        <f t="shared" si="6"/>
        <v>72042.47</v>
      </c>
      <c r="F21" s="16">
        <f t="shared" si="6"/>
        <v>61404.525049999997</v>
      </c>
      <c r="G21" s="16">
        <f t="shared" si="1"/>
        <v>88.185867532758493</v>
      </c>
      <c r="H21" s="16">
        <f t="shared" si="2"/>
        <v>85.233786473451005</v>
      </c>
      <c r="I21" s="16">
        <f t="shared" si="3"/>
        <v>72.523060925283445</v>
      </c>
    </row>
    <row r="22" spans="1:9" ht="22.5" x14ac:dyDescent="0.2">
      <c r="A22" s="10" t="s">
        <v>50</v>
      </c>
      <c r="B22" s="11" t="s">
        <v>49</v>
      </c>
      <c r="C22" s="17">
        <v>3880.39797</v>
      </c>
      <c r="D22" s="17">
        <v>4203.8</v>
      </c>
      <c r="E22" s="17">
        <v>4203.8</v>
      </c>
      <c r="F22" s="17">
        <v>3826.0100499999999</v>
      </c>
      <c r="G22" s="17">
        <f t="shared" si="1"/>
        <v>91.013132166135392</v>
      </c>
      <c r="H22" s="17">
        <f t="shared" si="2"/>
        <v>91.013132166135392</v>
      </c>
      <c r="I22" s="17">
        <f t="shared" si="3"/>
        <v>98.598393246762768</v>
      </c>
    </row>
    <row r="23" spans="1:9" ht="33.75" x14ac:dyDescent="0.2">
      <c r="A23" s="10" t="s">
        <v>48</v>
      </c>
      <c r="B23" s="11" t="s">
        <v>47</v>
      </c>
      <c r="C23" s="17">
        <v>80788.566999999995</v>
      </c>
      <c r="D23" s="17">
        <v>65407</v>
      </c>
      <c r="E23" s="17">
        <v>67818.67</v>
      </c>
      <c r="F23" s="17">
        <v>57578.514999999999</v>
      </c>
      <c r="G23" s="17">
        <f t="shared" si="1"/>
        <v>88.031120522268253</v>
      </c>
      <c r="H23" s="17">
        <f t="shared" si="2"/>
        <v>84.90068442804909</v>
      </c>
      <c r="I23" s="17">
        <f t="shared" si="3"/>
        <v>71.270622983076308</v>
      </c>
    </row>
    <row r="24" spans="1:9" ht="22.5" x14ac:dyDescent="0.2">
      <c r="A24" s="10" t="s">
        <v>99</v>
      </c>
      <c r="B24" s="11" t="s">
        <v>98</v>
      </c>
      <c r="C24" s="17">
        <v>0</v>
      </c>
      <c r="D24" s="17">
        <v>20</v>
      </c>
      <c r="E24" s="17">
        <v>20</v>
      </c>
      <c r="F24" s="17">
        <v>0</v>
      </c>
      <c r="G24" s="17">
        <f t="shared" si="1"/>
        <v>0</v>
      </c>
      <c r="H24" s="17">
        <f t="shared" si="2"/>
        <v>0</v>
      </c>
      <c r="I24" s="17" t="str">
        <f t="shared" si="3"/>
        <v/>
      </c>
    </row>
    <row r="25" spans="1:9" ht="38.25" x14ac:dyDescent="0.2">
      <c r="A25" s="8" t="s">
        <v>85</v>
      </c>
      <c r="B25" s="9" t="s">
        <v>46</v>
      </c>
      <c r="C25" s="16">
        <v>6706.1043399999999</v>
      </c>
      <c r="D25" s="16">
        <v>9096.4</v>
      </c>
      <c r="E25" s="16">
        <v>9401.7000000000007</v>
      </c>
      <c r="F25" s="16">
        <v>6312.4602699999996</v>
      </c>
      <c r="G25" s="16">
        <f t="shared" si="1"/>
        <v>69.395148300426541</v>
      </c>
      <c r="H25" s="16">
        <f t="shared" si="2"/>
        <v>67.141690013508182</v>
      </c>
      <c r="I25" s="16">
        <f t="shared" si="3"/>
        <v>94.130063446045327</v>
      </c>
    </row>
    <row r="26" spans="1:9" ht="25.5" x14ac:dyDescent="0.2">
      <c r="A26" s="8" t="s">
        <v>86</v>
      </c>
      <c r="B26" s="9" t="s">
        <v>45</v>
      </c>
      <c r="C26" s="16">
        <f t="shared" ref="C26:F26" si="7">C27+C28+C29</f>
        <v>33623.948550000001</v>
      </c>
      <c r="D26" s="16">
        <f t="shared" si="7"/>
        <v>81051.45</v>
      </c>
      <c r="E26" s="16">
        <f t="shared" si="7"/>
        <v>91201.586960000001</v>
      </c>
      <c r="F26" s="16">
        <f t="shared" si="7"/>
        <v>29107.617050000001</v>
      </c>
      <c r="G26" s="16">
        <f t="shared" si="1"/>
        <v>35.912518591585965</v>
      </c>
      <c r="H26" s="16">
        <f t="shared" si="2"/>
        <v>31.915691404324221</v>
      </c>
      <c r="I26" s="16">
        <f t="shared" si="3"/>
        <v>86.568110841342573</v>
      </c>
    </row>
    <row r="27" spans="1:9" x14ac:dyDescent="0.2">
      <c r="A27" s="10" t="s">
        <v>44</v>
      </c>
      <c r="B27" s="11" t="s">
        <v>43</v>
      </c>
      <c r="C27" s="17">
        <v>288</v>
      </c>
      <c r="D27" s="17">
        <v>8551.123599999999</v>
      </c>
      <c r="E27" s="17">
        <v>10165.887550000001</v>
      </c>
      <c r="F27" s="17">
        <v>2066.5</v>
      </c>
      <c r="G27" s="17">
        <f t="shared" si="1"/>
        <v>24.166414808926397</v>
      </c>
      <c r="H27" s="17">
        <f t="shared" si="2"/>
        <v>20.327787316514232</v>
      </c>
      <c r="I27" s="17">
        <f t="shared" si="3"/>
        <v>717.53472222222229</v>
      </c>
    </row>
    <row r="28" spans="1:9" x14ac:dyDescent="0.2">
      <c r="A28" s="10" t="s">
        <v>42</v>
      </c>
      <c r="B28" s="11" t="s">
        <v>41</v>
      </c>
      <c r="C28" s="17">
        <v>31166.68995</v>
      </c>
      <c r="D28" s="17">
        <v>67184.269670000009</v>
      </c>
      <c r="E28" s="17">
        <v>77719.642680000004</v>
      </c>
      <c r="F28" s="17">
        <v>24503.37645</v>
      </c>
      <c r="G28" s="17">
        <f t="shared" si="1"/>
        <v>36.471895237318577</v>
      </c>
      <c r="H28" s="17">
        <f t="shared" si="2"/>
        <v>31.527906723515571</v>
      </c>
      <c r="I28" s="17">
        <f t="shared" si="3"/>
        <v>78.620400463797097</v>
      </c>
    </row>
    <row r="29" spans="1:9" ht="22.5" x14ac:dyDescent="0.2">
      <c r="A29" s="10" t="s">
        <v>40</v>
      </c>
      <c r="B29" s="11" t="s">
        <v>39</v>
      </c>
      <c r="C29" s="17">
        <v>2169.2586000000001</v>
      </c>
      <c r="D29" s="17">
        <v>5316.0567300000002</v>
      </c>
      <c r="E29" s="17">
        <v>3316.0567299999998</v>
      </c>
      <c r="F29" s="17">
        <v>2537.7406000000001</v>
      </c>
      <c r="G29" s="17">
        <f t="shared" si="1"/>
        <v>47.737274617082576</v>
      </c>
      <c r="H29" s="17">
        <f t="shared" si="2"/>
        <v>76.528865656649984</v>
      </c>
      <c r="I29" s="17">
        <f t="shared" si="3"/>
        <v>116.98654093154224</v>
      </c>
    </row>
    <row r="30" spans="1:9" ht="38.25" x14ac:dyDescent="0.2">
      <c r="A30" s="8" t="s">
        <v>87</v>
      </c>
      <c r="B30" s="9" t="s">
        <v>38</v>
      </c>
      <c r="C30" s="16">
        <f t="shared" ref="C30:F30" si="8">C31+C32+C33</f>
        <v>534492.42815000005</v>
      </c>
      <c r="D30" s="16">
        <f t="shared" si="8"/>
        <v>245711.16</v>
      </c>
      <c r="E30" s="16">
        <f t="shared" si="8"/>
        <v>586693.81200000003</v>
      </c>
      <c r="F30" s="16">
        <f t="shared" si="8"/>
        <v>313527.48265000002</v>
      </c>
      <c r="G30" s="16">
        <f t="shared" si="1"/>
        <v>127.60001729266183</v>
      </c>
      <c r="H30" s="16">
        <f t="shared" si="2"/>
        <v>53.439711862854963</v>
      </c>
      <c r="I30" s="16">
        <f t="shared" si="3"/>
        <v>58.658919404188758</v>
      </c>
    </row>
    <row r="31" spans="1:9" ht="22.5" x14ac:dyDescent="0.2">
      <c r="A31" s="10" t="s">
        <v>37</v>
      </c>
      <c r="B31" s="11" t="s">
        <v>36</v>
      </c>
      <c r="C31" s="17">
        <v>448612.46750999999</v>
      </c>
      <c r="D31" s="17">
        <v>166540.34787</v>
      </c>
      <c r="E31" s="17">
        <v>422469.05602999998</v>
      </c>
      <c r="F31" s="17">
        <v>198521.826</v>
      </c>
      <c r="G31" s="17">
        <f t="shared" si="1"/>
        <v>119.20344141166588</v>
      </c>
      <c r="H31" s="17">
        <f t="shared" si="2"/>
        <v>46.990856055952825</v>
      </c>
      <c r="I31" s="17">
        <f t="shared" si="3"/>
        <v>44.252409457517977</v>
      </c>
    </row>
    <row r="32" spans="1:9" ht="22.5" x14ac:dyDescent="0.2">
      <c r="A32" s="10" t="s">
        <v>35</v>
      </c>
      <c r="B32" s="11" t="s">
        <v>101</v>
      </c>
      <c r="C32" s="17">
        <v>48315.089240000001</v>
      </c>
      <c r="D32" s="17">
        <v>69580.93333</v>
      </c>
      <c r="E32" s="17">
        <v>69580.93333</v>
      </c>
      <c r="F32" s="17">
        <v>50667.657010000003</v>
      </c>
      <c r="G32" s="17">
        <f t="shared" si="1"/>
        <v>72.818306086380872</v>
      </c>
      <c r="H32" s="17">
        <f t="shared" si="2"/>
        <v>72.818306086380872</v>
      </c>
      <c r="I32" s="17">
        <f t="shared" si="3"/>
        <v>104.869219548191</v>
      </c>
    </row>
    <row r="33" spans="1:9" x14ac:dyDescent="0.2">
      <c r="A33" s="10" t="s">
        <v>33</v>
      </c>
      <c r="B33" s="11" t="s">
        <v>34</v>
      </c>
      <c r="C33" s="17">
        <v>37564.871400000004</v>
      </c>
      <c r="D33" s="17">
        <v>9589.8788000000004</v>
      </c>
      <c r="E33" s="17">
        <v>94643.822639999999</v>
      </c>
      <c r="F33" s="17">
        <v>64337.999640000002</v>
      </c>
      <c r="G33" s="17">
        <f t="shared" si="1"/>
        <v>670.89481506273046</v>
      </c>
      <c r="H33" s="17">
        <f t="shared" si="2"/>
        <v>67.979079717357465</v>
      </c>
      <c r="I33" s="17">
        <f t="shared" si="3"/>
        <v>171.27171541441771</v>
      </c>
    </row>
    <row r="34" spans="1:9" ht="38.25" x14ac:dyDescent="0.2">
      <c r="A34" s="8" t="s">
        <v>88</v>
      </c>
      <c r="B34" s="9" t="s">
        <v>32</v>
      </c>
      <c r="C34" s="16">
        <v>152.36500000000001</v>
      </c>
      <c r="D34" s="16">
        <v>241</v>
      </c>
      <c r="E34" s="16">
        <v>241</v>
      </c>
      <c r="F34" s="16">
        <v>88.927499999999995</v>
      </c>
      <c r="G34" s="16">
        <f t="shared" si="1"/>
        <v>36.899377593360995</v>
      </c>
      <c r="H34" s="16">
        <f t="shared" si="2"/>
        <v>36.899377593360995</v>
      </c>
      <c r="I34" s="16">
        <f t="shared" si="3"/>
        <v>58.364781938109132</v>
      </c>
    </row>
    <row r="35" spans="1:9" ht="25.5" x14ac:dyDescent="0.2">
      <c r="A35" s="8" t="s">
        <v>89</v>
      </c>
      <c r="B35" s="9" t="s">
        <v>31</v>
      </c>
      <c r="C35" s="16">
        <f>C37+C38+C36</f>
        <v>35455.911350000002</v>
      </c>
      <c r="D35" s="16">
        <f t="shared" ref="D35:F35" si="9">D37+D38+D36</f>
        <v>50542.52</v>
      </c>
      <c r="E35" s="16">
        <f t="shared" si="9"/>
        <v>58997.355600000003</v>
      </c>
      <c r="F35" s="16">
        <f t="shared" si="9"/>
        <v>30590.400829999999</v>
      </c>
      <c r="G35" s="16">
        <f t="shared" si="1"/>
        <v>60.524091062337213</v>
      </c>
      <c r="H35" s="16">
        <f t="shared" si="2"/>
        <v>51.850460955236436</v>
      </c>
      <c r="I35" s="16">
        <f t="shared" si="3"/>
        <v>86.277293870772269</v>
      </c>
    </row>
    <row r="36" spans="1:9" x14ac:dyDescent="0.2">
      <c r="A36" s="10" t="s">
        <v>30</v>
      </c>
      <c r="B36" s="11" t="s">
        <v>29</v>
      </c>
      <c r="C36" s="17">
        <v>2465.4054999999998</v>
      </c>
      <c r="D36" s="17">
        <v>3057.74</v>
      </c>
      <c r="E36" s="17">
        <v>2568.6840000000002</v>
      </c>
      <c r="F36" s="17">
        <v>1726.26</v>
      </c>
      <c r="G36" s="17">
        <f t="shared" si="1"/>
        <v>56.455421324246011</v>
      </c>
      <c r="H36" s="17">
        <f t="shared" si="2"/>
        <v>67.204062469342276</v>
      </c>
      <c r="I36" s="17">
        <f t="shared" si="3"/>
        <v>70.019313252931411</v>
      </c>
    </row>
    <row r="37" spans="1:9" ht="33.75" x14ac:dyDescent="0.2">
      <c r="A37" s="10" t="s">
        <v>28</v>
      </c>
      <c r="B37" s="11" t="s">
        <v>27</v>
      </c>
      <c r="C37" s="17">
        <v>3543.50198</v>
      </c>
      <c r="D37" s="17">
        <v>7431.1</v>
      </c>
      <c r="E37" s="17">
        <v>17918.391599999999</v>
      </c>
      <c r="F37" s="17">
        <v>2321.3801699999999</v>
      </c>
      <c r="G37" s="17">
        <f t="shared" si="1"/>
        <v>31.238715264227366</v>
      </c>
      <c r="H37" s="17">
        <f t="shared" si="2"/>
        <v>12.95529320834801</v>
      </c>
      <c r="I37" s="17">
        <f t="shared" si="3"/>
        <v>65.510903707749577</v>
      </c>
    </row>
    <row r="38" spans="1:9" ht="45" x14ac:dyDescent="0.2">
      <c r="A38" s="10" t="s">
        <v>26</v>
      </c>
      <c r="B38" s="11" t="s">
        <v>25</v>
      </c>
      <c r="C38" s="17">
        <v>29447.00387</v>
      </c>
      <c r="D38" s="17">
        <v>40053.68</v>
      </c>
      <c r="E38" s="17">
        <v>38510.28</v>
      </c>
      <c r="F38" s="17">
        <v>26542.76066</v>
      </c>
      <c r="G38" s="17">
        <f t="shared" si="1"/>
        <v>66.267970034214088</v>
      </c>
      <c r="H38" s="17">
        <f t="shared" si="2"/>
        <v>68.923831922281536</v>
      </c>
      <c r="I38" s="17">
        <f t="shared" si="3"/>
        <v>90.137389790752934</v>
      </c>
    </row>
    <row r="39" spans="1:9" s="7" customFormat="1" ht="38.25" x14ac:dyDescent="0.2">
      <c r="A39" s="8" t="s">
        <v>90</v>
      </c>
      <c r="B39" s="9" t="s">
        <v>24</v>
      </c>
      <c r="C39" s="16">
        <v>1326.21892</v>
      </c>
      <c r="D39" s="16">
        <v>51777.7</v>
      </c>
      <c r="E39" s="16">
        <v>234175.01199999999</v>
      </c>
      <c r="F39" s="16">
        <v>501.87168000000003</v>
      </c>
      <c r="G39" s="16">
        <f t="shared" si="1"/>
        <v>0.96928152467181827</v>
      </c>
      <c r="H39" s="16">
        <f t="shared" si="2"/>
        <v>0.21431478777932125</v>
      </c>
      <c r="I39" s="16">
        <f t="shared" si="3"/>
        <v>37.842295297672273</v>
      </c>
    </row>
    <row r="40" spans="1:9" ht="25.5" x14ac:dyDescent="0.2">
      <c r="A40" s="8" t="s">
        <v>91</v>
      </c>
      <c r="B40" s="9" t="s">
        <v>23</v>
      </c>
      <c r="C40" s="16">
        <v>8049.4103500000001</v>
      </c>
      <c r="D40" s="16">
        <v>11817.5</v>
      </c>
      <c r="E40" s="16">
        <v>13149.706399999999</v>
      </c>
      <c r="F40" s="16">
        <v>9395.6381500000007</v>
      </c>
      <c r="G40" s="16">
        <f t="shared" si="1"/>
        <v>79.506140469642489</v>
      </c>
      <c r="H40" s="16">
        <f t="shared" si="2"/>
        <v>71.451315065102904</v>
      </c>
      <c r="I40" s="16">
        <f t="shared" si="3"/>
        <v>116.72455175552084</v>
      </c>
    </row>
    <row r="41" spans="1:9" ht="25.5" x14ac:dyDescent="0.2">
      <c r="A41" s="8" t="s">
        <v>92</v>
      </c>
      <c r="B41" s="9" t="s">
        <v>22</v>
      </c>
      <c r="C41" s="16">
        <f>C42+C43+C44</f>
        <v>60042.486489999996</v>
      </c>
      <c r="D41" s="16">
        <f t="shared" ref="D41:F41" si="10">D42+D43+D44</f>
        <v>64600.688999999998</v>
      </c>
      <c r="E41" s="16">
        <f t="shared" si="10"/>
        <v>149655.88453000001</v>
      </c>
      <c r="F41" s="16">
        <f t="shared" si="10"/>
        <v>71521.042679999999</v>
      </c>
      <c r="G41" s="16">
        <f t="shared" si="1"/>
        <v>110.71250753997377</v>
      </c>
      <c r="H41" s="16">
        <f t="shared" si="2"/>
        <v>47.790331068246701</v>
      </c>
      <c r="I41" s="16">
        <f t="shared" si="3"/>
        <v>119.11738980348814</v>
      </c>
    </row>
    <row r="42" spans="1:9" x14ac:dyDescent="0.2">
      <c r="A42" s="10" t="s">
        <v>21</v>
      </c>
      <c r="B42" s="11" t="s">
        <v>20</v>
      </c>
      <c r="C42" s="17">
        <v>28729.765619999998</v>
      </c>
      <c r="D42" s="17">
        <v>32190.989000000001</v>
      </c>
      <c r="E42" s="17">
        <v>34713.517910000002</v>
      </c>
      <c r="F42" s="17">
        <v>26069.530709999999</v>
      </c>
      <c r="G42" s="17">
        <f t="shared" si="1"/>
        <v>80.983938424507556</v>
      </c>
      <c r="H42" s="17">
        <f t="shared" si="2"/>
        <v>75.099074595634946</v>
      </c>
      <c r="I42" s="17">
        <f t="shared" si="3"/>
        <v>90.740492125184275</v>
      </c>
    </row>
    <row r="43" spans="1:9" ht="22.5" x14ac:dyDescent="0.2">
      <c r="A43" s="10" t="s">
        <v>19</v>
      </c>
      <c r="B43" s="11" t="s">
        <v>18</v>
      </c>
      <c r="C43" s="17">
        <v>24414.664260000001</v>
      </c>
      <c r="D43" s="17">
        <v>32409.7</v>
      </c>
      <c r="E43" s="17">
        <v>32409.7</v>
      </c>
      <c r="F43" s="17">
        <v>20916.34535</v>
      </c>
      <c r="G43" s="17">
        <f t="shared" si="1"/>
        <v>64.537300098427323</v>
      </c>
      <c r="H43" s="17">
        <f t="shared" si="2"/>
        <v>64.537300098427323</v>
      </c>
      <c r="I43" s="17">
        <f t="shared" si="3"/>
        <v>85.671238921226916</v>
      </c>
    </row>
    <row r="44" spans="1:9" ht="22.5" x14ac:dyDescent="0.2">
      <c r="A44" s="10" t="s">
        <v>77</v>
      </c>
      <c r="B44" s="11" t="s">
        <v>17</v>
      </c>
      <c r="C44" s="17">
        <v>6898.0566099999996</v>
      </c>
      <c r="D44" s="17">
        <v>0</v>
      </c>
      <c r="E44" s="17">
        <v>82532.666620000004</v>
      </c>
      <c r="F44" s="17">
        <v>24535.16662</v>
      </c>
      <c r="G44" s="17" t="str">
        <f t="shared" si="1"/>
        <v/>
      </c>
      <c r="H44" s="17">
        <f t="shared" si="2"/>
        <v>29.727824902308964</v>
      </c>
      <c r="I44" s="17">
        <f t="shared" si="3"/>
        <v>355.68230310594686</v>
      </c>
    </row>
    <row r="45" spans="1:9" ht="25.5" x14ac:dyDescent="0.2">
      <c r="A45" s="8" t="s">
        <v>93</v>
      </c>
      <c r="B45" s="9" t="s">
        <v>16</v>
      </c>
      <c r="C45" s="16">
        <f t="shared" ref="C45:F45" si="11">C46</f>
        <v>0</v>
      </c>
      <c r="D45" s="16">
        <f t="shared" si="11"/>
        <v>510</v>
      </c>
      <c r="E45" s="16">
        <f t="shared" si="11"/>
        <v>810</v>
      </c>
      <c r="F45" s="16">
        <f t="shared" si="11"/>
        <v>0</v>
      </c>
      <c r="G45" s="16">
        <f t="shared" si="1"/>
        <v>0</v>
      </c>
      <c r="H45" s="16">
        <f t="shared" si="2"/>
        <v>0</v>
      </c>
      <c r="I45" s="16" t="str">
        <f t="shared" si="3"/>
        <v/>
      </c>
    </row>
    <row r="46" spans="1:9" ht="22.5" x14ac:dyDescent="0.2">
      <c r="A46" s="10" t="s">
        <v>15</v>
      </c>
      <c r="B46" s="11" t="s">
        <v>14</v>
      </c>
      <c r="C46" s="17">
        <v>0</v>
      </c>
      <c r="D46" s="17">
        <v>510</v>
      </c>
      <c r="E46" s="17">
        <v>810</v>
      </c>
      <c r="F46" s="17">
        <v>0</v>
      </c>
      <c r="G46" s="17">
        <f t="shared" si="1"/>
        <v>0</v>
      </c>
      <c r="H46" s="17">
        <f t="shared" si="2"/>
        <v>0</v>
      </c>
      <c r="I46" s="17" t="str">
        <f t="shared" si="3"/>
        <v/>
      </c>
    </row>
    <row r="47" spans="1:9" ht="51" x14ac:dyDescent="0.2">
      <c r="A47" s="8" t="s">
        <v>94</v>
      </c>
      <c r="B47" s="9" t="s">
        <v>12</v>
      </c>
      <c r="C47" s="21">
        <f>C48</f>
        <v>286.15672000000001</v>
      </c>
      <c r="D47" s="21">
        <f t="shared" ref="D47:F47" si="12">D48</f>
        <v>215</v>
      </c>
      <c r="E47" s="21">
        <f t="shared" si="12"/>
        <v>215</v>
      </c>
      <c r="F47" s="21">
        <f t="shared" si="12"/>
        <v>131.19999999999999</v>
      </c>
      <c r="G47" s="16">
        <f t="shared" si="1"/>
        <v>61.023255813953483</v>
      </c>
      <c r="H47" s="16">
        <f t="shared" si="2"/>
        <v>61.023255813953483</v>
      </c>
      <c r="I47" s="16">
        <f t="shared" si="3"/>
        <v>45.849001903572272</v>
      </c>
    </row>
    <row r="48" spans="1:9" ht="33.75" x14ac:dyDescent="0.2">
      <c r="A48" s="10" t="s">
        <v>123</v>
      </c>
      <c r="B48" s="11" t="s">
        <v>124</v>
      </c>
      <c r="C48" s="17">
        <v>286.15672000000001</v>
      </c>
      <c r="D48" s="17">
        <v>215</v>
      </c>
      <c r="E48" s="17">
        <v>215</v>
      </c>
      <c r="F48" s="17">
        <v>131.19999999999999</v>
      </c>
      <c r="G48" s="17">
        <f t="shared" si="1"/>
        <v>61.023255813953483</v>
      </c>
      <c r="H48" s="17">
        <f t="shared" si="2"/>
        <v>61.023255813953483</v>
      </c>
      <c r="I48" s="17">
        <f t="shared" si="3"/>
        <v>45.849001903572272</v>
      </c>
    </row>
    <row r="49" spans="1:9" ht="38.25" x14ac:dyDescent="0.2">
      <c r="A49" s="8" t="s">
        <v>95</v>
      </c>
      <c r="B49" s="9" t="s">
        <v>11</v>
      </c>
      <c r="C49" s="16">
        <f>C50+C51+C52</f>
        <v>37598.774010000001</v>
      </c>
      <c r="D49" s="16">
        <f t="shared" ref="D49:F49" si="13">D50+D51+D52</f>
        <v>53035.82</v>
      </c>
      <c r="E49" s="16">
        <f t="shared" si="13"/>
        <v>53051.072489999999</v>
      </c>
      <c r="F49" s="16">
        <f t="shared" si="13"/>
        <v>37455.071109999997</v>
      </c>
      <c r="G49" s="16">
        <f t="shared" si="1"/>
        <v>70.622215532822906</v>
      </c>
      <c r="H49" s="16">
        <f t="shared" si="2"/>
        <v>70.601911237628968</v>
      </c>
      <c r="I49" s="16">
        <f t="shared" si="3"/>
        <v>99.617798974078823</v>
      </c>
    </row>
    <row r="50" spans="1:9" ht="22.5" x14ac:dyDescent="0.2">
      <c r="A50" s="10" t="s">
        <v>10</v>
      </c>
      <c r="B50" s="11" t="s">
        <v>9</v>
      </c>
      <c r="C50" s="17">
        <v>1340.2283600000001</v>
      </c>
      <c r="D50" s="17">
        <v>3000</v>
      </c>
      <c r="E50" s="17">
        <v>1500</v>
      </c>
      <c r="F50" s="17">
        <v>1500</v>
      </c>
      <c r="G50" s="17">
        <f t="shared" si="1"/>
        <v>50</v>
      </c>
      <c r="H50" s="17">
        <f t="shared" si="2"/>
        <v>100</v>
      </c>
      <c r="I50" s="17">
        <f t="shared" si="3"/>
        <v>111.92122512614193</v>
      </c>
    </row>
    <row r="51" spans="1:9" ht="22.5" x14ac:dyDescent="0.2">
      <c r="A51" s="10" t="s">
        <v>8</v>
      </c>
      <c r="B51" s="11" t="s">
        <v>7</v>
      </c>
      <c r="C51" s="17">
        <v>4179.8599999999997</v>
      </c>
      <c r="D51" s="17">
        <v>6477.6</v>
      </c>
      <c r="E51" s="17">
        <v>8937.4724900000001</v>
      </c>
      <c r="F51" s="17">
        <v>5801.1103899999998</v>
      </c>
      <c r="G51" s="17">
        <f t="shared" si="1"/>
        <v>89.556477553414837</v>
      </c>
      <c r="H51" s="17">
        <f t="shared" si="2"/>
        <v>64.907728627872956</v>
      </c>
      <c r="I51" s="17">
        <f t="shared" si="3"/>
        <v>138.78719359021594</v>
      </c>
    </row>
    <row r="52" spans="1:9" ht="33.75" x14ac:dyDescent="0.2">
      <c r="A52" s="10" t="s">
        <v>6</v>
      </c>
      <c r="B52" s="11" t="s">
        <v>5</v>
      </c>
      <c r="C52" s="17">
        <v>32078.685649999999</v>
      </c>
      <c r="D52" s="17">
        <v>43558.22</v>
      </c>
      <c r="E52" s="17">
        <v>42613.599999999999</v>
      </c>
      <c r="F52" s="17">
        <v>30153.960719999999</v>
      </c>
      <c r="G52" s="17">
        <f t="shared" si="1"/>
        <v>69.226797421933213</v>
      </c>
      <c r="H52" s="17">
        <f t="shared" si="2"/>
        <v>70.761354872622832</v>
      </c>
      <c r="I52" s="17">
        <f t="shared" si="3"/>
        <v>93.99998818218414</v>
      </c>
    </row>
    <row r="53" spans="1:9" ht="25.5" x14ac:dyDescent="0.2">
      <c r="A53" s="8" t="s">
        <v>96</v>
      </c>
      <c r="B53" s="9" t="s">
        <v>4</v>
      </c>
      <c r="C53" s="16">
        <v>110.01808</v>
      </c>
      <c r="D53" s="16">
        <v>355</v>
      </c>
      <c r="E53" s="16">
        <v>864.54</v>
      </c>
      <c r="F53" s="16">
        <v>294.72739999999999</v>
      </c>
      <c r="G53" s="16">
        <f t="shared" si="1"/>
        <v>83.021802816901399</v>
      </c>
      <c r="H53" s="16">
        <f t="shared" si="2"/>
        <v>34.090660929511643</v>
      </c>
      <c r="I53" s="16">
        <f t="shared" si="3"/>
        <v>267.8899686306105</v>
      </c>
    </row>
    <row r="54" spans="1:9" ht="38.25" x14ac:dyDescent="0.2">
      <c r="A54" s="8" t="s">
        <v>97</v>
      </c>
      <c r="B54" s="9" t="s">
        <v>3</v>
      </c>
      <c r="C54" s="16">
        <f>C55+C56</f>
        <v>826614.99615000002</v>
      </c>
      <c r="D54" s="16">
        <f t="shared" ref="D54:F54" si="14">D55+D56</f>
        <v>725244.23100000003</v>
      </c>
      <c r="E54" s="16">
        <f t="shared" si="14"/>
        <v>1697835.7559499999</v>
      </c>
      <c r="F54" s="16">
        <f t="shared" si="14"/>
        <v>812533.74147000001</v>
      </c>
      <c r="G54" s="16">
        <f t="shared" si="1"/>
        <v>112.03587794826595</v>
      </c>
      <c r="H54" s="16">
        <f t="shared" si="2"/>
        <v>47.857028491861293</v>
      </c>
      <c r="I54" s="16">
        <f t="shared" si="3"/>
        <v>98.296515942054754</v>
      </c>
    </row>
    <row r="55" spans="1:9" ht="33.75" x14ac:dyDescent="0.2">
      <c r="A55" s="10" t="s">
        <v>74</v>
      </c>
      <c r="B55" s="11" t="s">
        <v>2</v>
      </c>
      <c r="C55" s="17">
        <v>826614.52402999997</v>
      </c>
      <c r="D55" s="17">
        <v>708241.73100000003</v>
      </c>
      <c r="E55" s="17">
        <v>1527937.2526499999</v>
      </c>
      <c r="F55" s="17">
        <v>812533.74147000001</v>
      </c>
      <c r="G55" s="17">
        <f t="shared" si="1"/>
        <v>114.72548226193126</v>
      </c>
      <c r="H55" s="17">
        <f t="shared" si="2"/>
        <v>53.178475756171949</v>
      </c>
      <c r="I55" s="17">
        <f t="shared" si="3"/>
        <v>98.296572084004552</v>
      </c>
    </row>
    <row r="56" spans="1:9" ht="22.5" x14ac:dyDescent="0.2">
      <c r="A56" s="10" t="s">
        <v>1</v>
      </c>
      <c r="B56" s="11" t="s">
        <v>0</v>
      </c>
      <c r="C56" s="17">
        <v>0.47211999999999998</v>
      </c>
      <c r="D56" s="17">
        <v>17002.5</v>
      </c>
      <c r="E56" s="17">
        <v>169898.50330000001</v>
      </c>
      <c r="F56" s="17">
        <v>0</v>
      </c>
      <c r="G56" s="17">
        <f t="shared" si="1"/>
        <v>0</v>
      </c>
      <c r="H56" s="17">
        <f t="shared" si="2"/>
        <v>0</v>
      </c>
      <c r="I56" s="17">
        <f t="shared" si="3"/>
        <v>0</v>
      </c>
    </row>
    <row r="57" spans="1:9" ht="38.25" x14ac:dyDescent="0.2">
      <c r="A57" s="8" t="s">
        <v>102</v>
      </c>
      <c r="B57" s="9" t="s">
        <v>103</v>
      </c>
      <c r="C57" s="21">
        <f t="shared" ref="C57:F57" si="15">SUM(C58:C63)</f>
        <v>95965.240999999995</v>
      </c>
      <c r="D57" s="21">
        <f t="shared" si="15"/>
        <v>54873.21</v>
      </c>
      <c r="E57" s="21">
        <f t="shared" si="15"/>
        <v>757862.60302000004</v>
      </c>
      <c r="F57" s="21">
        <f t="shared" si="15"/>
        <v>246715.79433000003</v>
      </c>
      <c r="G57" s="16">
        <f t="shared" si="1"/>
        <v>449.61064667075254</v>
      </c>
      <c r="H57" s="16">
        <f t="shared" si="2"/>
        <v>32.554158675578456</v>
      </c>
      <c r="I57" s="16">
        <f t="shared" si="3"/>
        <v>257.0887039506315</v>
      </c>
    </row>
    <row r="58" spans="1:9" ht="22.5" x14ac:dyDescent="0.2">
      <c r="A58" s="10" t="s">
        <v>110</v>
      </c>
      <c r="B58" s="11" t="s">
        <v>104</v>
      </c>
      <c r="C58" s="17">
        <v>28432.06</v>
      </c>
      <c r="D58" s="17">
        <v>0</v>
      </c>
      <c r="E58" s="17">
        <v>109948.05338</v>
      </c>
      <c r="F58" s="17">
        <v>87024.733139999997</v>
      </c>
      <c r="G58" s="17" t="str">
        <f t="shared" si="1"/>
        <v/>
      </c>
      <c r="H58" s="17">
        <f t="shared" si="2"/>
        <v>79.150772082546169</v>
      </c>
      <c r="I58" s="17">
        <f t="shared" si="3"/>
        <v>306.07959163001198</v>
      </c>
    </row>
    <row r="59" spans="1:9" ht="22.5" x14ac:dyDescent="0.2">
      <c r="A59" s="10" t="s">
        <v>111</v>
      </c>
      <c r="B59" s="11" t="s">
        <v>105</v>
      </c>
      <c r="C59" s="17">
        <v>3050.7869999999998</v>
      </c>
      <c r="D59" s="17">
        <v>0</v>
      </c>
      <c r="E59" s="17">
        <v>318388.54227999999</v>
      </c>
      <c r="F59" s="17">
        <v>57085.263980000003</v>
      </c>
      <c r="G59" s="17" t="str">
        <f t="shared" si="1"/>
        <v/>
      </c>
      <c r="H59" s="17">
        <f t="shared" si="2"/>
        <v>17.929434134535402</v>
      </c>
      <c r="I59" s="17">
        <f t="shared" si="3"/>
        <v>1871.1651773788208</v>
      </c>
    </row>
    <row r="60" spans="1:9" ht="22.5" x14ac:dyDescent="0.2">
      <c r="A60" s="10" t="s">
        <v>112</v>
      </c>
      <c r="B60" s="11" t="s">
        <v>106</v>
      </c>
      <c r="C60" s="17">
        <v>5055.7700000000004</v>
      </c>
      <c r="D60" s="17">
        <v>0</v>
      </c>
      <c r="E60" s="17">
        <v>127191.14260000001</v>
      </c>
      <c r="F60" s="17">
        <v>5264.2964099999999</v>
      </c>
      <c r="G60" s="17" t="str">
        <f t="shared" si="1"/>
        <v/>
      </c>
      <c r="H60" s="17">
        <f t="shared" si="2"/>
        <v>4.1388860123346349</v>
      </c>
      <c r="I60" s="17">
        <f t="shared" si="3"/>
        <v>104.12452326747457</v>
      </c>
    </row>
    <row r="61" spans="1:9" ht="22.5" x14ac:dyDescent="0.2">
      <c r="A61" s="10" t="s">
        <v>113</v>
      </c>
      <c r="B61" s="11" t="s">
        <v>107</v>
      </c>
      <c r="C61" s="17">
        <v>4111.4399999999996</v>
      </c>
      <c r="D61" s="17">
        <v>0</v>
      </c>
      <c r="E61" s="17">
        <v>63594.98689</v>
      </c>
      <c r="F61" s="17">
        <v>11190.358990000001</v>
      </c>
      <c r="G61" s="17" t="str">
        <f t="shared" si="1"/>
        <v/>
      </c>
      <c r="H61" s="17">
        <f t="shared" si="2"/>
        <v>17.596291055702114</v>
      </c>
      <c r="I61" s="17">
        <f t="shared" si="3"/>
        <v>272.17614728659549</v>
      </c>
    </row>
    <row r="62" spans="1:9" ht="22.5" x14ac:dyDescent="0.2">
      <c r="A62" s="10" t="s">
        <v>114</v>
      </c>
      <c r="B62" s="11" t="s">
        <v>108</v>
      </c>
      <c r="C62" s="17">
        <v>19046.153999999999</v>
      </c>
      <c r="D62" s="17">
        <v>0</v>
      </c>
      <c r="E62" s="17">
        <v>86668.867870000002</v>
      </c>
      <c r="F62" s="17">
        <v>51651.024519999999</v>
      </c>
      <c r="G62" s="17" t="str">
        <f t="shared" si="1"/>
        <v/>
      </c>
      <c r="H62" s="17">
        <f t="shared" si="2"/>
        <v>59.595822340121671</v>
      </c>
      <c r="I62" s="17">
        <f t="shared" si="3"/>
        <v>271.1887372117227</v>
      </c>
    </row>
    <row r="63" spans="1:9" ht="45" x14ac:dyDescent="0.2">
      <c r="A63" s="10" t="s">
        <v>115</v>
      </c>
      <c r="B63" s="11" t="s">
        <v>109</v>
      </c>
      <c r="C63" s="17">
        <v>36269.03</v>
      </c>
      <c r="D63" s="17">
        <v>54873.21</v>
      </c>
      <c r="E63" s="17">
        <v>52071.01</v>
      </c>
      <c r="F63" s="17">
        <v>34500.117290000002</v>
      </c>
      <c r="G63" s="17">
        <f t="shared" si="1"/>
        <v>62.872424066315787</v>
      </c>
      <c r="H63" s="17">
        <f t="shared" si="2"/>
        <v>66.255901873230428</v>
      </c>
      <c r="I63" s="17">
        <f t="shared" si="3"/>
        <v>95.1228011612111</v>
      </c>
    </row>
    <row r="64" spans="1:9" ht="38.25" x14ac:dyDescent="0.2">
      <c r="A64" s="8" t="s">
        <v>130</v>
      </c>
      <c r="B64" s="9" t="s">
        <v>116</v>
      </c>
      <c r="C64" s="21">
        <f t="shared" ref="C64:F64" si="16">SUM(C65:C67)</f>
        <v>643126.228</v>
      </c>
      <c r="D64" s="21">
        <f t="shared" si="16"/>
        <v>717708.66</v>
      </c>
      <c r="E64" s="21">
        <f t="shared" si="16"/>
        <v>896232.81373000005</v>
      </c>
      <c r="F64" s="21">
        <f t="shared" si="16"/>
        <v>623147.60178999999</v>
      </c>
      <c r="G64" s="16">
        <f t="shared" si="1"/>
        <v>86.824590048836797</v>
      </c>
      <c r="H64" s="16">
        <f t="shared" si="2"/>
        <v>69.529657053789833</v>
      </c>
      <c r="I64" s="16">
        <f t="shared" si="3"/>
        <v>96.893514003910283</v>
      </c>
    </row>
    <row r="65" spans="1:9" ht="22.5" x14ac:dyDescent="0.2">
      <c r="A65" s="10" t="s">
        <v>120</v>
      </c>
      <c r="B65" s="11" t="s">
        <v>117</v>
      </c>
      <c r="C65" s="17">
        <v>503532.99</v>
      </c>
      <c r="D65" s="17">
        <v>525070.15</v>
      </c>
      <c r="E65" s="17">
        <v>696279.90300000005</v>
      </c>
      <c r="F65" s="17">
        <v>483005.17306</v>
      </c>
      <c r="G65" s="17">
        <f t="shared" si="1"/>
        <v>91.988693903090848</v>
      </c>
      <c r="H65" s="17">
        <f t="shared" si="2"/>
        <v>69.369397418899794</v>
      </c>
      <c r="I65" s="17">
        <f t="shared" si="3"/>
        <v>95.923242896160588</v>
      </c>
    </row>
    <row r="66" spans="1:9" ht="22.5" x14ac:dyDescent="0.2">
      <c r="A66" s="10" t="s">
        <v>13</v>
      </c>
      <c r="B66" s="11" t="s">
        <v>118</v>
      </c>
      <c r="C66" s="17">
        <v>92072.017999999996</v>
      </c>
      <c r="D66" s="17">
        <v>127869.25</v>
      </c>
      <c r="E66" s="17">
        <v>128782.78273000001</v>
      </c>
      <c r="F66" s="17">
        <v>90526.710389999993</v>
      </c>
      <c r="G66" s="17">
        <f t="shared" si="1"/>
        <v>70.796309816472686</v>
      </c>
      <c r="H66" s="17">
        <f t="shared" si="2"/>
        <v>70.294109562606735</v>
      </c>
      <c r="I66" s="17">
        <f t="shared" si="3"/>
        <v>98.321631649259601</v>
      </c>
    </row>
    <row r="67" spans="1:9" x14ac:dyDescent="0.2">
      <c r="A67" s="10" t="s">
        <v>121</v>
      </c>
      <c r="B67" s="11" t="s">
        <v>119</v>
      </c>
      <c r="C67" s="17">
        <v>47521.22</v>
      </c>
      <c r="D67" s="17">
        <v>64769.26</v>
      </c>
      <c r="E67" s="17">
        <v>71170.127999999997</v>
      </c>
      <c r="F67" s="17">
        <v>49615.718339999999</v>
      </c>
      <c r="G67" s="17">
        <f t="shared" si="1"/>
        <v>76.603806095669455</v>
      </c>
      <c r="H67" s="17">
        <f t="shared" si="2"/>
        <v>69.714246319748085</v>
      </c>
      <c r="I67" s="17">
        <f t="shared" si="3"/>
        <v>104.40750119630766</v>
      </c>
    </row>
    <row r="68" spans="1:9" ht="25.5" x14ac:dyDescent="0.2">
      <c r="A68" s="8" t="s">
        <v>131</v>
      </c>
      <c r="B68" s="9" t="s">
        <v>127</v>
      </c>
      <c r="C68" s="21">
        <v>4754.2700000000004</v>
      </c>
      <c r="D68" s="21">
        <v>10000</v>
      </c>
      <c r="E68" s="21">
        <v>27581.026760000001</v>
      </c>
      <c r="F68" s="21">
        <v>10881.312400000001</v>
      </c>
      <c r="G68" s="16">
        <f t="shared" si="1"/>
        <v>108.813124</v>
      </c>
      <c r="H68" s="16">
        <f t="shared" si="2"/>
        <v>39.452165775716757</v>
      </c>
      <c r="I68" s="16">
        <f t="shared" si="3"/>
        <v>228.87451490975482</v>
      </c>
    </row>
    <row r="69" spans="1:9" x14ac:dyDescent="0.2">
      <c r="A69" s="8" t="s">
        <v>137</v>
      </c>
      <c r="B69" s="9" t="s">
        <v>139</v>
      </c>
      <c r="C69" s="21">
        <f>C70</f>
        <v>0</v>
      </c>
      <c r="D69" s="21">
        <f t="shared" ref="D69:F69" si="17">D70</f>
        <v>0</v>
      </c>
      <c r="E69" s="21">
        <f t="shared" si="17"/>
        <v>175</v>
      </c>
      <c r="F69" s="21">
        <f t="shared" si="17"/>
        <v>0</v>
      </c>
      <c r="G69" s="16" t="str">
        <f t="shared" si="1"/>
        <v/>
      </c>
      <c r="H69" s="16">
        <f t="shared" si="2"/>
        <v>0</v>
      </c>
      <c r="I69" s="16" t="str">
        <f t="shared" si="3"/>
        <v/>
      </c>
    </row>
    <row r="70" spans="1:9" ht="67.5" x14ac:dyDescent="0.2">
      <c r="A70" s="31" t="s">
        <v>138</v>
      </c>
      <c r="B70" s="9" t="s">
        <v>140</v>
      </c>
      <c r="C70" s="21">
        <v>0</v>
      </c>
      <c r="D70" s="21">
        <v>0</v>
      </c>
      <c r="E70" s="21">
        <v>175</v>
      </c>
      <c r="F70" s="21">
        <v>0</v>
      </c>
      <c r="G70" s="16" t="str">
        <f t="shared" si="1"/>
        <v/>
      </c>
      <c r="H70" s="16">
        <f t="shared" si="2"/>
        <v>0</v>
      </c>
      <c r="I70" s="16" t="str">
        <f t="shared" si="3"/>
        <v/>
      </c>
    </row>
    <row r="71" spans="1:9" x14ac:dyDescent="0.2">
      <c r="A71" s="12" t="s">
        <v>75</v>
      </c>
      <c r="B71" s="13"/>
      <c r="C71" s="22">
        <f>C7+C13+C17+C20+C21+C25+C26+C30+C34+C35+C39+C40+C41+C45+C47+C49+C53+C54+C57+C64+C68+C69</f>
        <v>4401880.2793599991</v>
      </c>
      <c r="D71" s="22">
        <f t="shared" ref="D71:F71" si="18">D7+D13+D17+D20+D21+D25+D26+D30+D34+D35+D39+D40+D41+D45+D47+D49+D53+D54+D57+D64+D68+D69</f>
        <v>4783493.2</v>
      </c>
      <c r="E71" s="22">
        <f t="shared" si="18"/>
        <v>7401464.9452800015</v>
      </c>
      <c r="F71" s="22">
        <f t="shared" si="18"/>
        <v>4202498.9201400001</v>
      </c>
      <c r="G71" s="16">
        <f t="shared" si="1"/>
        <v>87.854184054029801</v>
      </c>
      <c r="H71" s="16">
        <f t="shared" si="2"/>
        <v>56.779285603723373</v>
      </c>
      <c r="I71" s="16">
        <f t="shared" si="3"/>
        <v>95.470541074120547</v>
      </c>
    </row>
    <row r="72" spans="1:9" x14ac:dyDescent="0.2">
      <c r="A72" s="15"/>
      <c r="F72" s="19"/>
    </row>
  </sheetData>
  <mergeCells count="8">
    <mergeCell ref="A2:I2"/>
    <mergeCell ref="A4:A5"/>
    <mergeCell ref="B4:B5"/>
    <mergeCell ref="C4:C5"/>
    <mergeCell ref="D4:F4"/>
    <mergeCell ref="H4:H5"/>
    <mergeCell ref="I4:I5"/>
    <mergeCell ref="G4:G5"/>
  </mergeCells>
  <printOptions horizontalCentered="1"/>
  <pageMargins left="0.39370078740157483" right="0.39370078740157483" top="0.78740157480314965" bottom="0.19685039370078741" header="0.51181102362204722" footer="0.51181102362204722"/>
  <pageSetup paperSize="9" scale="80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Шадрина Виктория Владеевна</cp:lastModifiedBy>
  <cp:lastPrinted>2019-05-06T06:24:56Z</cp:lastPrinted>
  <dcterms:created xsi:type="dcterms:W3CDTF">2018-03-05T07:29:05Z</dcterms:created>
  <dcterms:modified xsi:type="dcterms:W3CDTF">2023-11-20T11:48:35Z</dcterms:modified>
</cp:coreProperties>
</file>